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fo Gobernación\Ciclo viabilidad y aprobacion Nuevo SGR\Ajustes\Regionales\2022003050019 - Minas El Bagre\"/>
    </mc:Choice>
  </mc:AlternateContent>
  <xr:revisionPtr revIDLastSave="0" documentId="13_ncr:1_{0D4C9C05-5BDE-46B1-BB51-75976337C53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2" l="1"/>
  <c r="J29" i="2"/>
  <c r="J30" i="2"/>
  <c r="J31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I38" i="2" l="1"/>
  <c r="H38" i="2"/>
  <c r="J37" i="2"/>
  <c r="J35" i="2"/>
  <c r="J34" i="2"/>
  <c r="J33" i="2"/>
  <c r="J32" i="2"/>
  <c r="J28" i="2"/>
  <c r="J27" i="2"/>
  <c r="J26" i="2"/>
  <c r="J25" i="2"/>
  <c r="J8" i="2"/>
  <c r="J38" i="2" l="1"/>
  <c r="I52" i="2"/>
  <c r="G52" i="2"/>
  <c r="J45" i="2" l="1"/>
  <c r="I48" i="2" l="1"/>
  <c r="H48" i="2"/>
  <c r="J47" i="2"/>
  <c r="J46" i="2"/>
  <c r="J48" i="2" l="1"/>
</calcChain>
</file>

<file path=xl/sharedStrings.xml><?xml version="1.0" encoding="utf-8"?>
<sst xmlns="http://schemas.openxmlformats.org/spreadsheetml/2006/main" count="124" uniqueCount="64">
  <si>
    <t>Actividad</t>
  </si>
  <si>
    <t>Costo inicial</t>
  </si>
  <si>
    <t>Costo ajustado</t>
  </si>
  <si>
    <t>Cambio en el costo</t>
  </si>
  <si>
    <t>Totales</t>
  </si>
  <si>
    <t>Código BPIN:</t>
  </si>
  <si>
    <t>Nombre del Proyecto:</t>
  </si>
  <si>
    <t>Entidad designada como ejecutora:</t>
  </si>
  <si>
    <t>Ha sido expedido el acto administrativo de apertura del proceso de selección o el acto administrativo unilateral que decreta el gasto con cargo a los recursos del proyecto</t>
  </si>
  <si>
    <t>Anexo. Guía para la identificación de trámites</t>
  </si>
  <si>
    <t xml:space="preserve">
Inclusión de nuevas actividades que no fueron previstas en el presupuesto aprobado.</t>
  </si>
  <si>
    <t>Objetivo Específico</t>
  </si>
  <si>
    <t>Producto</t>
  </si>
  <si>
    <t>Año</t>
  </si>
  <si>
    <t>Incrementos de recursos del SGR que acumulados no superen el 20%  del valor inicial total del proyecto o Incrementos hasta del 50% del valor inicial con recursos de otras fuentes</t>
  </si>
  <si>
    <t>Como resultado del ajuste en el costo de las actividades, el nuevo valor del proyecto es:</t>
  </si>
  <si>
    <t>Valor total del proyecto</t>
  </si>
  <si>
    <t>Valor inicial 
(en pesos $)</t>
  </si>
  <si>
    <t>Valor ajustado
(en pesos $)</t>
  </si>
  <si>
    <t>Cambio en el valor del proyecto 
(en pesos)</t>
  </si>
  <si>
    <t>Cambio en el valor del proyecto 
(en porcentaje)</t>
  </si>
  <si>
    <t>Tipo Entidad</t>
  </si>
  <si>
    <t>Entidad</t>
  </si>
  <si>
    <t>Tipo Recurso</t>
  </si>
  <si>
    <t>Valor inicial</t>
  </si>
  <si>
    <t>Valor ajustado</t>
  </si>
  <si>
    <t>Cambio en el valor</t>
  </si>
  <si>
    <t>Construcción de la Segunda Etapa del Centro de Formación Minero-Ambiental del municipio de El Bagre</t>
  </si>
  <si>
    <t xml:space="preserve">Sedes ampliadas (Producto principal del proyecto) </t>
  </si>
  <si>
    <t>Efectuar movimientos de tierra - Excavaciones y Rellenos</t>
  </si>
  <si>
    <t>Realizar actividades preliminares</t>
  </si>
  <si>
    <t>Hacer desmontes y demoliciones</t>
  </si>
  <si>
    <t>Realizar las cimentaciones</t>
  </si>
  <si>
    <t>Elaborar estructuras en concreto</t>
  </si>
  <si>
    <t>Hacer la mamposteria</t>
  </si>
  <si>
    <t>Producir prefabricados y elementos no estructurales</t>
  </si>
  <si>
    <t>Crear la estructura metalica</t>
  </si>
  <si>
    <t>Realizar repellos/pañetes</t>
  </si>
  <si>
    <t>Hacer los pisos y acabados</t>
  </si>
  <si>
    <t>Realizar la carpinteria en aluminio</t>
  </si>
  <si>
    <t>Realizar Carpinteria Metálica</t>
  </si>
  <si>
    <t xml:space="preserve">Realizar Carpinteria en Acero Inoxidable
</t>
  </si>
  <si>
    <t>Efectuar enchapes y recubrimientos</t>
  </si>
  <si>
    <t>Efectuar impermeabilizaciones</t>
  </si>
  <si>
    <t>nstalar aparatos y accesorios sanitarios en baños y cocinas</t>
  </si>
  <si>
    <t>Colocar vidrios y espejos</t>
  </si>
  <si>
    <t>Colocar señalética y señalización</t>
  </si>
  <si>
    <t>Instalar mobiliario fijo</t>
  </si>
  <si>
    <t>Instalar paisajismo</t>
  </si>
  <si>
    <t>Realizar las instalaciones hidraulicas y sanitarias</t>
  </si>
  <si>
    <t>Realizar las instalaciones eléctricas, telefónicas y de
comunicaciones</t>
  </si>
  <si>
    <t>Realizar la limpieza y otras labores relacionadas</t>
  </si>
  <si>
    <t>Construir la rampa y la escalera en concreto</t>
  </si>
  <si>
    <t>Construir sitio de esparcimiento</t>
  </si>
  <si>
    <t>Construir las Torres: plataforma TSA, telecomunicaciones y
trabajo confinado</t>
  </si>
  <si>
    <t>Ejecutar el PASAO</t>
  </si>
  <si>
    <t>Realizar Administración</t>
  </si>
  <si>
    <t>Ejecutar Interventoría y Entregar la Obra</t>
  </si>
  <si>
    <t>Instalar sistema de Climatización</t>
  </si>
  <si>
    <t>Aumentar la inversión en proyectos de infraestructura que suplan necesidades del sector minero en las subregiones del Bajo Cauca y
Nordeste Antioqueño</t>
  </si>
  <si>
    <t>Departamento de Antioquia</t>
  </si>
  <si>
    <t>NO</t>
  </si>
  <si>
    <t>Departamentos</t>
  </si>
  <si>
    <t>Recursos propios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</si>
</sst>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\ #,##0.00"/>
    <numFmt numFmtId="165" formatCode="&quot;$&quot;\ #,##0"/>
  </numFmts>
  <fonts count="9" x14ac:knownFonts="1">
    <font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9"/>
      <color rgb="FF000000"/>
      <name val="Century Gothic"/>
      <family val="2"/>
    </font>
    <font>
      <sz val="9"/>
      <color theme="1"/>
      <name val="Century Gothic"/>
      <family val="2"/>
    </font>
    <font>
      <b/>
      <sz val="9"/>
      <name val="Century Gothic"/>
      <family val="2"/>
    </font>
    <font>
      <b/>
      <sz val="9"/>
      <color theme="1"/>
      <name val="Century Gothic"/>
      <family val="2"/>
    </font>
    <font>
      <sz val="8"/>
      <color theme="1"/>
      <name val="Century Gothic"/>
      <family val="2"/>
    </font>
    <font>
      <sz val="12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Font="1"/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right" vertical="center"/>
    </xf>
    <xf numFmtId="0" fontId="2" fillId="0" borderId="0" xfId="0" applyFont="1" applyAlignment="1"/>
    <xf numFmtId="164" fontId="4" fillId="0" borderId="1" xfId="0" applyNumberFormat="1" applyFont="1" applyBorder="1" applyAlignment="1">
      <alignment vertical="center"/>
    </xf>
    <xf numFmtId="1" fontId="4" fillId="0" borderId="6" xfId="0" applyNumberFormat="1" applyFont="1" applyBorder="1" applyAlignment="1">
      <alignment horizontal="center" vertical="center"/>
    </xf>
    <xf numFmtId="0" fontId="4" fillId="0" borderId="0" xfId="0" applyFont="1"/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4" fillId="0" borderId="0" xfId="0" applyFont="1" applyFill="1"/>
    <xf numFmtId="164" fontId="4" fillId="0" borderId="1" xfId="1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42" fontId="4" fillId="0" borderId="1" xfId="4" applyFont="1" applyBorder="1" applyAlignment="1">
      <alignment horizontal="right" vertical="center"/>
    </xf>
    <xf numFmtId="42" fontId="4" fillId="0" borderId="1" xfId="4" applyFont="1" applyBorder="1" applyAlignment="1">
      <alignment horizontal="right" vertical="center" wrapText="1"/>
    </xf>
    <xf numFmtId="3" fontId="8" fillId="0" borderId="0" xfId="0" applyNumberFormat="1" applyFont="1"/>
    <xf numFmtId="3" fontId="4" fillId="0" borderId="0" xfId="0" applyNumberFormat="1" applyFont="1"/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6" fillId="3" borderId="2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65" fontId="4" fillId="0" borderId="1" xfId="2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10" fontId="4" fillId="0" borderId="1" xfId="3" applyNumberFormat="1" applyFont="1" applyBorder="1" applyAlignment="1">
      <alignment horizontal="center" vertical="center"/>
    </xf>
  </cellXfs>
  <cellStyles count="5">
    <cellStyle name="Millares" xfId="1" builtinId="3"/>
    <cellStyle name="Moneda" xfId="2" builtinId="4"/>
    <cellStyle name="Moneda [0]" xfId="4" builtinId="7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2"/>
  <sheetViews>
    <sheetView tabSelected="1" workbookViewId="0">
      <selection activeCell="D55" sqref="D55"/>
    </sheetView>
  </sheetViews>
  <sheetFormatPr baseColWidth="10" defaultColWidth="11" defaultRowHeight="13.8" x14ac:dyDescent="0.25"/>
  <cols>
    <col min="1" max="1" width="11" style="1"/>
    <col min="2" max="3" width="25.69921875" style="1" customWidth="1"/>
    <col min="4" max="4" width="17.09765625" style="1" bestFit="1" customWidth="1"/>
    <col min="5" max="7" width="11" style="1"/>
    <col min="8" max="9" width="16.5" style="1" bestFit="1" customWidth="1"/>
    <col min="10" max="10" width="17.09765625" style="1" bestFit="1" customWidth="1"/>
    <col min="11" max="16384" width="11" style="1"/>
  </cols>
  <sheetData>
    <row r="1" spans="2:11" x14ac:dyDescent="0.25">
      <c r="B1" s="38" t="s">
        <v>9</v>
      </c>
      <c r="C1" s="38"/>
      <c r="D1" s="38"/>
      <c r="E1" s="38"/>
      <c r="F1" s="38"/>
      <c r="G1" s="38"/>
      <c r="H1" s="38"/>
      <c r="I1" s="38"/>
      <c r="J1" s="38"/>
      <c r="K1" s="4"/>
    </row>
    <row r="2" spans="2:11" ht="14.4" thickBot="1" x14ac:dyDescent="0.3"/>
    <row r="3" spans="2:11" s="7" customFormat="1" ht="27.75" customHeight="1" x14ac:dyDescent="0.3">
      <c r="B3" s="2" t="s">
        <v>5</v>
      </c>
      <c r="C3" s="6">
        <v>2022003050019</v>
      </c>
      <c r="D3" s="3" t="s">
        <v>6</v>
      </c>
      <c r="E3" s="51" t="s">
        <v>27</v>
      </c>
      <c r="F3" s="52"/>
      <c r="G3" s="52"/>
      <c r="H3" s="52"/>
      <c r="I3" s="52"/>
      <c r="J3" s="53"/>
    </row>
    <row r="4" spans="2:11" s="7" customFormat="1" ht="55.5" customHeight="1" thickBot="1" x14ac:dyDescent="0.35">
      <c r="B4" s="54" t="s">
        <v>7</v>
      </c>
      <c r="C4" s="55"/>
      <c r="D4" s="57" t="s">
        <v>60</v>
      </c>
      <c r="E4" s="57"/>
      <c r="F4" s="57"/>
      <c r="G4" s="48" t="s">
        <v>8</v>
      </c>
      <c r="H4" s="49"/>
      <c r="I4" s="50"/>
      <c r="J4" s="56" t="s">
        <v>61</v>
      </c>
    </row>
    <row r="5" spans="2:11" s="7" customFormat="1" ht="13.2" x14ac:dyDescent="0.3"/>
    <row r="6" spans="2:11" s="7" customFormat="1" ht="13.2" x14ac:dyDescent="0.3">
      <c r="B6" s="39" t="s">
        <v>10</v>
      </c>
      <c r="C6" s="40"/>
      <c r="D6" s="40"/>
      <c r="E6" s="40"/>
      <c r="F6" s="40"/>
      <c r="G6" s="40"/>
      <c r="H6" s="40"/>
      <c r="I6" s="40"/>
      <c r="J6" s="41"/>
    </row>
    <row r="7" spans="2:11" s="19" customFormat="1" ht="13.2" x14ac:dyDescent="0.25">
      <c r="B7" s="34" t="s">
        <v>11</v>
      </c>
      <c r="C7" s="35"/>
      <c r="D7" s="16" t="s">
        <v>12</v>
      </c>
      <c r="E7" s="34" t="s">
        <v>0</v>
      </c>
      <c r="F7" s="47"/>
      <c r="G7" s="35"/>
      <c r="H7" s="15" t="s">
        <v>1</v>
      </c>
      <c r="I7" s="17" t="s">
        <v>2</v>
      </c>
      <c r="J7" s="17" t="s">
        <v>3</v>
      </c>
    </row>
    <row r="8" spans="2:11" s="7" customFormat="1" ht="39.6" x14ac:dyDescent="0.3">
      <c r="B8" s="24" t="s">
        <v>59</v>
      </c>
      <c r="C8" s="24"/>
      <c r="D8" s="18" t="s">
        <v>28</v>
      </c>
      <c r="E8" s="25" t="s">
        <v>30</v>
      </c>
      <c r="F8" s="25"/>
      <c r="G8" s="25"/>
      <c r="H8" s="20">
        <v>42067226</v>
      </c>
      <c r="I8" s="20">
        <v>42067226</v>
      </c>
      <c r="J8" s="5">
        <f t="shared" ref="J8:J37" si="0">+I8-H8</f>
        <v>0</v>
      </c>
    </row>
    <row r="9" spans="2:11" s="7" customFormat="1" ht="39.6" x14ac:dyDescent="0.3">
      <c r="B9" s="24" t="s">
        <v>59</v>
      </c>
      <c r="C9" s="24"/>
      <c r="D9" s="18" t="s">
        <v>28</v>
      </c>
      <c r="E9" s="25" t="s">
        <v>31</v>
      </c>
      <c r="F9" s="25"/>
      <c r="G9" s="25"/>
      <c r="H9" s="20">
        <v>12824093</v>
      </c>
      <c r="I9" s="20">
        <v>12824093</v>
      </c>
      <c r="J9" s="5">
        <f t="shared" ref="J9:J24" si="1">+I9-H9</f>
        <v>0</v>
      </c>
    </row>
    <row r="10" spans="2:11" s="7" customFormat="1" ht="39.6" x14ac:dyDescent="0.3">
      <c r="B10" s="24" t="s">
        <v>59</v>
      </c>
      <c r="C10" s="24"/>
      <c r="D10" s="18" t="s">
        <v>28</v>
      </c>
      <c r="E10" s="25" t="s">
        <v>29</v>
      </c>
      <c r="F10" s="25"/>
      <c r="G10" s="25"/>
      <c r="H10" s="20">
        <v>76778222</v>
      </c>
      <c r="I10" s="20">
        <v>76778222</v>
      </c>
      <c r="J10" s="5">
        <f t="shared" si="1"/>
        <v>0</v>
      </c>
    </row>
    <row r="11" spans="2:11" s="7" customFormat="1" ht="39.6" x14ac:dyDescent="0.3">
      <c r="B11" s="24" t="s">
        <v>59</v>
      </c>
      <c r="C11" s="24"/>
      <c r="D11" s="18" t="s">
        <v>28</v>
      </c>
      <c r="E11" s="25" t="s">
        <v>32</v>
      </c>
      <c r="F11" s="25"/>
      <c r="G11" s="25"/>
      <c r="H11" s="20">
        <v>423979220</v>
      </c>
      <c r="I11" s="20">
        <v>423979220</v>
      </c>
      <c r="J11" s="5">
        <f t="shared" si="1"/>
        <v>0</v>
      </c>
    </row>
    <row r="12" spans="2:11" s="7" customFormat="1" ht="39.6" x14ac:dyDescent="0.3">
      <c r="B12" s="24" t="s">
        <v>59</v>
      </c>
      <c r="C12" s="24"/>
      <c r="D12" s="18" t="s">
        <v>28</v>
      </c>
      <c r="E12" s="25" t="s">
        <v>33</v>
      </c>
      <c r="F12" s="25"/>
      <c r="G12" s="25"/>
      <c r="H12" s="20">
        <v>2005374279</v>
      </c>
      <c r="I12" s="20">
        <v>2005374279</v>
      </c>
      <c r="J12" s="5">
        <f t="shared" si="1"/>
        <v>0</v>
      </c>
    </row>
    <row r="13" spans="2:11" s="7" customFormat="1" ht="39.6" x14ac:dyDescent="0.3">
      <c r="B13" s="24" t="s">
        <v>59</v>
      </c>
      <c r="C13" s="24"/>
      <c r="D13" s="18" t="s">
        <v>28</v>
      </c>
      <c r="E13" s="25" t="s">
        <v>36</v>
      </c>
      <c r="F13" s="25"/>
      <c r="G13" s="25"/>
      <c r="H13" s="20">
        <v>29609346</v>
      </c>
      <c r="I13" s="20">
        <v>29609346</v>
      </c>
      <c r="J13" s="5">
        <f t="shared" si="1"/>
        <v>0</v>
      </c>
    </row>
    <row r="14" spans="2:11" s="7" customFormat="1" ht="39.6" x14ac:dyDescent="0.3">
      <c r="B14" s="24" t="s">
        <v>59</v>
      </c>
      <c r="C14" s="24"/>
      <c r="D14" s="18" t="s">
        <v>28</v>
      </c>
      <c r="E14" s="25" t="s">
        <v>34</v>
      </c>
      <c r="F14" s="25"/>
      <c r="G14" s="25"/>
      <c r="H14" s="20">
        <v>622439016</v>
      </c>
      <c r="I14" s="20">
        <v>622439016</v>
      </c>
      <c r="J14" s="5">
        <f t="shared" si="1"/>
        <v>0</v>
      </c>
    </row>
    <row r="15" spans="2:11" s="7" customFormat="1" ht="39.6" x14ac:dyDescent="0.3">
      <c r="B15" s="24" t="s">
        <v>59</v>
      </c>
      <c r="C15" s="24"/>
      <c r="D15" s="18" t="s">
        <v>28</v>
      </c>
      <c r="E15" s="25" t="s">
        <v>35</v>
      </c>
      <c r="F15" s="25"/>
      <c r="G15" s="25"/>
      <c r="H15" s="21">
        <v>32603542</v>
      </c>
      <c r="I15" s="21">
        <v>32603542</v>
      </c>
      <c r="J15" s="5">
        <f t="shared" si="1"/>
        <v>0</v>
      </c>
    </row>
    <row r="16" spans="2:11" s="7" customFormat="1" ht="39.6" x14ac:dyDescent="0.3">
      <c r="B16" s="24" t="s">
        <v>59</v>
      </c>
      <c r="C16" s="24"/>
      <c r="D16" s="18" t="s">
        <v>28</v>
      </c>
      <c r="E16" s="25" t="s">
        <v>37</v>
      </c>
      <c r="F16" s="25"/>
      <c r="G16" s="25"/>
      <c r="H16" s="20">
        <v>16560763</v>
      </c>
      <c r="I16" s="20">
        <v>16560763</v>
      </c>
      <c r="J16" s="5">
        <f t="shared" si="1"/>
        <v>0</v>
      </c>
    </row>
    <row r="17" spans="2:10" s="7" customFormat="1" ht="39.6" x14ac:dyDescent="0.3">
      <c r="B17" s="24" t="s">
        <v>59</v>
      </c>
      <c r="C17" s="24"/>
      <c r="D17" s="18" t="s">
        <v>28</v>
      </c>
      <c r="E17" s="25" t="s">
        <v>38</v>
      </c>
      <c r="F17" s="25"/>
      <c r="G17" s="25"/>
      <c r="H17" s="20">
        <v>258233949</v>
      </c>
      <c r="I17" s="20">
        <v>258233949</v>
      </c>
      <c r="J17" s="5">
        <f t="shared" si="1"/>
        <v>0</v>
      </c>
    </row>
    <row r="18" spans="2:10" s="7" customFormat="1" ht="39.6" x14ac:dyDescent="0.3">
      <c r="B18" s="24" t="s">
        <v>59</v>
      </c>
      <c r="C18" s="24"/>
      <c r="D18" s="18" t="s">
        <v>28</v>
      </c>
      <c r="E18" s="25" t="s">
        <v>39</v>
      </c>
      <c r="F18" s="25"/>
      <c r="G18" s="25"/>
      <c r="H18" s="20">
        <v>512378850</v>
      </c>
      <c r="I18" s="20">
        <v>512378850</v>
      </c>
      <c r="J18" s="5">
        <f t="shared" si="1"/>
        <v>0</v>
      </c>
    </row>
    <row r="19" spans="2:10" s="7" customFormat="1" ht="39.6" x14ac:dyDescent="0.3">
      <c r="B19" s="24" t="s">
        <v>59</v>
      </c>
      <c r="C19" s="24"/>
      <c r="D19" s="18" t="s">
        <v>28</v>
      </c>
      <c r="E19" s="25" t="s">
        <v>40</v>
      </c>
      <c r="F19" s="25"/>
      <c r="G19" s="25"/>
      <c r="H19" s="20">
        <v>203890483</v>
      </c>
      <c r="I19" s="20">
        <v>203890483</v>
      </c>
      <c r="J19" s="5">
        <f t="shared" si="1"/>
        <v>0</v>
      </c>
    </row>
    <row r="20" spans="2:10" s="7" customFormat="1" ht="39.6" x14ac:dyDescent="0.3">
      <c r="B20" s="24" t="s">
        <v>59</v>
      </c>
      <c r="C20" s="24"/>
      <c r="D20" s="18" t="s">
        <v>28</v>
      </c>
      <c r="E20" s="25" t="s">
        <v>41</v>
      </c>
      <c r="F20" s="25"/>
      <c r="G20" s="25"/>
      <c r="H20" s="20">
        <v>153727486</v>
      </c>
      <c r="I20" s="20">
        <v>153727486</v>
      </c>
      <c r="J20" s="5">
        <f t="shared" si="1"/>
        <v>0</v>
      </c>
    </row>
    <row r="21" spans="2:10" s="7" customFormat="1" ht="39.6" x14ac:dyDescent="0.3">
      <c r="B21" s="24" t="s">
        <v>59</v>
      </c>
      <c r="C21" s="24"/>
      <c r="D21" s="18" t="s">
        <v>28</v>
      </c>
      <c r="E21" s="25" t="s">
        <v>42</v>
      </c>
      <c r="F21" s="25"/>
      <c r="G21" s="25"/>
      <c r="H21" s="20">
        <v>30966395</v>
      </c>
      <c r="I21" s="20">
        <v>30966395</v>
      </c>
      <c r="J21" s="5">
        <f t="shared" si="1"/>
        <v>0</v>
      </c>
    </row>
    <row r="22" spans="2:10" s="7" customFormat="1" ht="39.6" x14ac:dyDescent="0.3">
      <c r="B22" s="24" t="s">
        <v>59</v>
      </c>
      <c r="C22" s="24"/>
      <c r="D22" s="18" t="s">
        <v>28</v>
      </c>
      <c r="E22" s="25" t="s">
        <v>43</v>
      </c>
      <c r="F22" s="25"/>
      <c r="G22" s="25"/>
      <c r="H22" s="21">
        <v>211684654</v>
      </c>
      <c r="I22" s="21">
        <v>211684654</v>
      </c>
      <c r="J22" s="5">
        <f t="shared" si="1"/>
        <v>0</v>
      </c>
    </row>
    <row r="23" spans="2:10" s="7" customFormat="1" ht="39.6" x14ac:dyDescent="0.3">
      <c r="B23" s="24" t="s">
        <v>59</v>
      </c>
      <c r="C23" s="24"/>
      <c r="D23" s="18" t="s">
        <v>28</v>
      </c>
      <c r="E23" s="25" t="s">
        <v>44</v>
      </c>
      <c r="F23" s="25"/>
      <c r="G23" s="25"/>
      <c r="H23" s="20">
        <v>102847839</v>
      </c>
      <c r="I23" s="20">
        <v>102847839</v>
      </c>
      <c r="J23" s="5">
        <f t="shared" si="1"/>
        <v>0</v>
      </c>
    </row>
    <row r="24" spans="2:10" s="7" customFormat="1" ht="39.6" x14ac:dyDescent="0.3">
      <c r="B24" s="24" t="s">
        <v>59</v>
      </c>
      <c r="C24" s="24"/>
      <c r="D24" s="18" t="s">
        <v>28</v>
      </c>
      <c r="E24" s="25" t="s">
        <v>45</v>
      </c>
      <c r="F24" s="25"/>
      <c r="G24" s="25"/>
      <c r="H24" s="20">
        <v>11717085</v>
      </c>
      <c r="I24" s="20">
        <v>11717085</v>
      </c>
      <c r="J24" s="5">
        <f t="shared" si="1"/>
        <v>0</v>
      </c>
    </row>
    <row r="25" spans="2:10" s="7" customFormat="1" ht="39.6" x14ac:dyDescent="0.3">
      <c r="B25" s="24" t="s">
        <v>59</v>
      </c>
      <c r="C25" s="24"/>
      <c r="D25" s="18" t="s">
        <v>28</v>
      </c>
      <c r="E25" s="25" t="s">
        <v>47</v>
      </c>
      <c r="F25" s="25"/>
      <c r="G25" s="25"/>
      <c r="H25" s="21">
        <v>5337951</v>
      </c>
      <c r="I25" s="21">
        <v>5337951</v>
      </c>
      <c r="J25" s="5">
        <f t="shared" si="0"/>
        <v>0</v>
      </c>
    </row>
    <row r="26" spans="2:10" s="7" customFormat="1" ht="39.6" x14ac:dyDescent="0.3">
      <c r="B26" s="24" t="s">
        <v>59</v>
      </c>
      <c r="C26" s="24"/>
      <c r="D26" s="18" t="s">
        <v>28</v>
      </c>
      <c r="E26" s="25" t="s">
        <v>46</v>
      </c>
      <c r="F26" s="25"/>
      <c r="G26" s="25"/>
      <c r="H26" s="20">
        <v>14298887</v>
      </c>
      <c r="I26" s="20">
        <v>14298887</v>
      </c>
      <c r="J26" s="5">
        <f t="shared" si="0"/>
        <v>0</v>
      </c>
    </row>
    <row r="27" spans="2:10" s="7" customFormat="1" ht="39.6" x14ac:dyDescent="0.3">
      <c r="B27" s="24" t="s">
        <v>59</v>
      </c>
      <c r="C27" s="24"/>
      <c r="D27" s="18" t="s">
        <v>28</v>
      </c>
      <c r="E27" s="25" t="s">
        <v>48</v>
      </c>
      <c r="F27" s="25"/>
      <c r="G27" s="25"/>
      <c r="H27" s="20">
        <v>45065309</v>
      </c>
      <c r="I27" s="20">
        <v>45065309</v>
      </c>
      <c r="J27" s="5">
        <f t="shared" si="0"/>
        <v>0</v>
      </c>
    </row>
    <row r="28" spans="2:10" s="7" customFormat="1" ht="39.6" x14ac:dyDescent="0.3">
      <c r="B28" s="24" t="s">
        <v>59</v>
      </c>
      <c r="C28" s="24"/>
      <c r="D28" s="18" t="s">
        <v>28</v>
      </c>
      <c r="E28" s="25" t="s">
        <v>49</v>
      </c>
      <c r="F28" s="25"/>
      <c r="G28" s="25"/>
      <c r="H28" s="20">
        <v>634288808</v>
      </c>
      <c r="I28" s="20">
        <v>634288808</v>
      </c>
      <c r="J28" s="5">
        <f t="shared" si="0"/>
        <v>0</v>
      </c>
    </row>
    <row r="29" spans="2:10" s="7" customFormat="1" ht="39.6" x14ac:dyDescent="0.3">
      <c r="B29" s="24" t="s">
        <v>59</v>
      </c>
      <c r="C29" s="24"/>
      <c r="D29" s="18" t="s">
        <v>28</v>
      </c>
      <c r="E29" s="25" t="s">
        <v>50</v>
      </c>
      <c r="F29" s="25"/>
      <c r="G29" s="25"/>
      <c r="H29" s="20">
        <v>1207638184</v>
      </c>
      <c r="I29" s="20">
        <v>1207638184</v>
      </c>
      <c r="J29" s="5">
        <f t="shared" ref="J29:J31" si="2">+I29-H29</f>
        <v>0</v>
      </c>
    </row>
    <row r="30" spans="2:10" s="7" customFormat="1" ht="39.6" x14ac:dyDescent="0.3">
      <c r="B30" s="24" t="s">
        <v>59</v>
      </c>
      <c r="C30" s="24"/>
      <c r="D30" s="18" t="s">
        <v>28</v>
      </c>
      <c r="E30" s="25" t="s">
        <v>52</v>
      </c>
      <c r="F30" s="25"/>
      <c r="G30" s="25"/>
      <c r="H30" s="21">
        <v>687413161</v>
      </c>
      <c r="I30" s="21">
        <v>687413161</v>
      </c>
      <c r="J30" s="5">
        <f t="shared" si="2"/>
        <v>0</v>
      </c>
    </row>
    <row r="31" spans="2:10" s="7" customFormat="1" ht="39.6" x14ac:dyDescent="0.3">
      <c r="B31" s="24" t="s">
        <v>59</v>
      </c>
      <c r="C31" s="24"/>
      <c r="D31" s="18" t="s">
        <v>28</v>
      </c>
      <c r="E31" s="25" t="s">
        <v>53</v>
      </c>
      <c r="F31" s="25"/>
      <c r="G31" s="25"/>
      <c r="H31" s="20">
        <v>181659634</v>
      </c>
      <c r="I31" s="20">
        <v>181659634</v>
      </c>
      <c r="J31" s="5">
        <f t="shared" si="2"/>
        <v>0</v>
      </c>
    </row>
    <row r="32" spans="2:10" s="7" customFormat="1" ht="39.6" x14ac:dyDescent="0.3">
      <c r="B32" s="24" t="s">
        <v>59</v>
      </c>
      <c r="C32" s="24"/>
      <c r="D32" s="18" t="s">
        <v>28</v>
      </c>
      <c r="E32" s="25" t="s">
        <v>54</v>
      </c>
      <c r="F32" s="25"/>
      <c r="G32" s="25"/>
      <c r="H32" s="20">
        <v>126322508</v>
      </c>
      <c r="I32" s="20">
        <v>126322508</v>
      </c>
      <c r="J32" s="5">
        <f t="shared" si="0"/>
        <v>0</v>
      </c>
    </row>
    <row r="33" spans="1:12" s="7" customFormat="1" ht="39.6" x14ac:dyDescent="0.3">
      <c r="B33" s="24" t="s">
        <v>59</v>
      </c>
      <c r="C33" s="24"/>
      <c r="D33" s="18" t="s">
        <v>28</v>
      </c>
      <c r="E33" s="25" t="s">
        <v>51</v>
      </c>
      <c r="F33" s="25"/>
      <c r="G33" s="25"/>
      <c r="H33" s="20">
        <v>16105586</v>
      </c>
      <c r="I33" s="20">
        <v>16105586</v>
      </c>
      <c r="J33" s="5">
        <f t="shared" si="0"/>
        <v>0</v>
      </c>
    </row>
    <row r="34" spans="1:12" s="7" customFormat="1" ht="39.6" x14ac:dyDescent="0.3">
      <c r="A34" s="10"/>
      <c r="B34" s="24" t="s">
        <v>59</v>
      </c>
      <c r="C34" s="24"/>
      <c r="D34" s="18" t="s">
        <v>28</v>
      </c>
      <c r="E34" s="25" t="s">
        <v>55</v>
      </c>
      <c r="F34" s="25"/>
      <c r="G34" s="25"/>
      <c r="H34" s="20">
        <v>286310523</v>
      </c>
      <c r="I34" s="20">
        <v>286310523</v>
      </c>
      <c r="J34" s="5">
        <f t="shared" si="0"/>
        <v>0</v>
      </c>
    </row>
    <row r="35" spans="1:12" s="7" customFormat="1" ht="39.6" x14ac:dyDescent="0.3">
      <c r="B35" s="24" t="s">
        <v>59</v>
      </c>
      <c r="C35" s="24"/>
      <c r="D35" s="18" t="s">
        <v>28</v>
      </c>
      <c r="E35" s="25" t="s">
        <v>56</v>
      </c>
      <c r="F35" s="25"/>
      <c r="G35" s="25"/>
      <c r="H35" s="20">
        <v>397606150</v>
      </c>
      <c r="I35" s="20">
        <v>397606150</v>
      </c>
      <c r="J35" s="5">
        <f t="shared" si="0"/>
        <v>0</v>
      </c>
    </row>
    <row r="36" spans="1:12" s="7" customFormat="1" ht="39.6" x14ac:dyDescent="0.3">
      <c r="B36" s="24" t="s">
        <v>59</v>
      </c>
      <c r="C36" s="24"/>
      <c r="D36" s="18" t="s">
        <v>28</v>
      </c>
      <c r="E36" s="25" t="s">
        <v>57</v>
      </c>
      <c r="F36" s="25"/>
      <c r="G36" s="25"/>
      <c r="H36" s="20">
        <v>861858954</v>
      </c>
      <c r="I36" s="20">
        <v>861858954</v>
      </c>
      <c r="J36" s="5">
        <f t="shared" ref="J36" si="3">+I36-H36</f>
        <v>0</v>
      </c>
    </row>
    <row r="37" spans="1:12" s="7" customFormat="1" ht="39.6" x14ac:dyDescent="0.3">
      <c r="B37" s="24" t="s">
        <v>59</v>
      </c>
      <c r="C37" s="24"/>
      <c r="D37" s="18" t="s">
        <v>28</v>
      </c>
      <c r="E37" s="25" t="s">
        <v>58</v>
      </c>
      <c r="F37" s="25"/>
      <c r="G37" s="25"/>
      <c r="H37" s="20">
        <v>0</v>
      </c>
      <c r="I37" s="20">
        <v>740000000</v>
      </c>
      <c r="J37" s="5">
        <f t="shared" si="0"/>
        <v>740000000</v>
      </c>
    </row>
    <row r="38" spans="1:12" s="7" customFormat="1" ht="15.6" x14ac:dyDescent="0.3">
      <c r="B38" s="26" t="s">
        <v>4</v>
      </c>
      <c r="C38" s="27"/>
      <c r="D38" s="27"/>
      <c r="E38" s="27"/>
      <c r="F38" s="27"/>
      <c r="G38" s="28"/>
      <c r="H38" s="11">
        <f>SUM(H8:H37)</f>
        <v>9211588103</v>
      </c>
      <c r="I38" s="11">
        <f>SUM(I8:I37)</f>
        <v>9951588103</v>
      </c>
      <c r="J38" s="5">
        <f>I38-H38</f>
        <v>740000000</v>
      </c>
      <c r="K38" s="22"/>
      <c r="L38" s="23"/>
    </row>
    <row r="39" spans="1:12" s="7" customFormat="1" ht="13.2" x14ac:dyDescent="0.3"/>
    <row r="40" spans="1:12" s="7" customFormat="1" ht="13.2" x14ac:dyDescent="0.3"/>
    <row r="41" spans="1:12" s="7" customFormat="1" ht="13.2" x14ac:dyDescent="0.3"/>
    <row r="42" spans="1:12" s="7" customFormat="1" ht="26.25" customHeight="1" x14ac:dyDescent="0.3">
      <c r="B42" s="29" t="s">
        <v>14</v>
      </c>
      <c r="C42" s="30"/>
      <c r="D42" s="30"/>
      <c r="E42" s="30"/>
      <c r="F42" s="30"/>
      <c r="G42" s="30"/>
      <c r="H42" s="30"/>
      <c r="I42" s="30"/>
      <c r="J42" s="31"/>
    </row>
    <row r="43" spans="1:12" s="7" customFormat="1" ht="13.2" x14ac:dyDescent="0.3">
      <c r="B43" s="29"/>
      <c r="C43" s="30"/>
      <c r="D43" s="30"/>
      <c r="E43" s="30"/>
      <c r="F43" s="30"/>
      <c r="G43" s="30"/>
      <c r="H43" s="30"/>
      <c r="I43" s="30"/>
      <c r="J43" s="31"/>
    </row>
    <row r="44" spans="1:12" s="7" customFormat="1" ht="13.2" x14ac:dyDescent="0.3">
      <c r="B44" s="13" t="s">
        <v>21</v>
      </c>
      <c r="C44" s="34" t="s">
        <v>22</v>
      </c>
      <c r="D44" s="35"/>
      <c r="E44" s="32" t="s">
        <v>23</v>
      </c>
      <c r="F44" s="32"/>
      <c r="G44" s="8" t="s">
        <v>13</v>
      </c>
      <c r="H44" s="8" t="s">
        <v>24</v>
      </c>
      <c r="I44" s="9" t="s">
        <v>25</v>
      </c>
      <c r="J44" s="9" t="s">
        <v>26</v>
      </c>
    </row>
    <row r="45" spans="1:12" s="7" customFormat="1" ht="15.6" x14ac:dyDescent="0.3">
      <c r="B45" s="12" t="s">
        <v>62</v>
      </c>
      <c r="C45" s="45" t="s">
        <v>60</v>
      </c>
      <c r="D45" s="46"/>
      <c r="E45" s="33" t="s">
        <v>63</v>
      </c>
      <c r="F45" s="33"/>
      <c r="G45" s="14">
        <v>2022</v>
      </c>
      <c r="H45" s="22">
        <v>861858954</v>
      </c>
      <c r="I45" s="5">
        <v>1601858954</v>
      </c>
      <c r="J45" s="5">
        <f>I45-H45</f>
        <v>740000000</v>
      </c>
    </row>
    <row r="46" spans="1:12" s="7" customFormat="1" ht="13.2" x14ac:dyDescent="0.3">
      <c r="B46" s="12"/>
      <c r="C46" s="45"/>
      <c r="D46" s="46"/>
      <c r="E46" s="33"/>
      <c r="F46" s="33"/>
      <c r="G46" s="14"/>
      <c r="H46" s="5"/>
      <c r="I46" s="5"/>
      <c r="J46" s="5">
        <f t="shared" ref="J46:J47" si="4">I46-H46</f>
        <v>0</v>
      </c>
    </row>
    <row r="47" spans="1:12" s="7" customFormat="1" ht="13.2" x14ac:dyDescent="0.3">
      <c r="B47" s="12"/>
      <c r="C47" s="45"/>
      <c r="D47" s="46"/>
      <c r="E47" s="45"/>
      <c r="F47" s="46"/>
      <c r="G47" s="14"/>
      <c r="H47" s="5"/>
      <c r="I47" s="5"/>
      <c r="J47" s="5">
        <f t="shared" si="4"/>
        <v>0</v>
      </c>
    </row>
    <row r="48" spans="1:12" s="7" customFormat="1" ht="13.2" x14ac:dyDescent="0.3">
      <c r="B48" s="34" t="s">
        <v>4</v>
      </c>
      <c r="C48" s="47"/>
      <c r="D48" s="47"/>
      <c r="E48" s="47"/>
      <c r="F48" s="47"/>
      <c r="G48" s="35"/>
      <c r="H48" s="11">
        <f>SUM(H45:H47)</f>
        <v>861858954</v>
      </c>
      <c r="I48" s="11">
        <f>SUM(I45:I47)</f>
        <v>1601858954</v>
      </c>
      <c r="J48" s="5">
        <f>I48-H48</f>
        <v>740000000</v>
      </c>
    </row>
    <row r="49" spans="2:10" ht="6.75" customHeight="1" x14ac:dyDescent="0.25"/>
    <row r="50" spans="2:10" ht="16.5" customHeight="1" x14ac:dyDescent="0.25">
      <c r="B50" s="42" t="s">
        <v>15</v>
      </c>
      <c r="C50" s="42"/>
      <c r="D50" s="42"/>
      <c r="E50" s="42"/>
      <c r="F50" s="42"/>
      <c r="G50" s="42"/>
      <c r="H50" s="42"/>
      <c r="I50" s="42"/>
      <c r="J50" s="42"/>
    </row>
    <row r="51" spans="2:10" ht="30.75" customHeight="1" x14ac:dyDescent="0.25">
      <c r="B51" s="43" t="s">
        <v>16</v>
      </c>
      <c r="C51" s="36" t="s">
        <v>17</v>
      </c>
      <c r="D51" s="36"/>
      <c r="E51" s="36" t="s">
        <v>18</v>
      </c>
      <c r="F51" s="36"/>
      <c r="G51" s="36" t="s">
        <v>19</v>
      </c>
      <c r="H51" s="36"/>
      <c r="I51" s="36" t="s">
        <v>20</v>
      </c>
      <c r="J51" s="36"/>
    </row>
    <row r="52" spans="2:10" x14ac:dyDescent="0.25">
      <c r="B52" s="44"/>
      <c r="C52" s="58">
        <v>9211588103</v>
      </c>
      <c r="D52" s="58"/>
      <c r="E52" s="58">
        <v>9951588103</v>
      </c>
      <c r="F52" s="58"/>
      <c r="G52" s="37">
        <f>E52-C52</f>
        <v>740000000</v>
      </c>
      <c r="H52" s="37"/>
      <c r="I52" s="59">
        <f>IFERROR((E52/C52)-1,0)</f>
        <v>8.0333596305614208E-2</v>
      </c>
      <c r="J52" s="59"/>
    </row>
  </sheetData>
  <mergeCells count="90">
    <mergeCell ref="B7:C7"/>
    <mergeCell ref="E7:G7"/>
    <mergeCell ref="B8:C8"/>
    <mergeCell ref="E8:G8"/>
    <mergeCell ref="B25:C25"/>
    <mergeCell ref="E25:G25"/>
    <mergeCell ref="E12:G12"/>
    <mergeCell ref="B13:C13"/>
    <mergeCell ref="E13:G13"/>
    <mergeCell ref="B14:C14"/>
    <mergeCell ref="E14:G14"/>
    <mergeCell ref="B15:C15"/>
    <mergeCell ref="E15:G15"/>
    <mergeCell ref="B16:C16"/>
    <mergeCell ref="E16:G16"/>
    <mergeCell ref="B17:C17"/>
    <mergeCell ref="B26:C26"/>
    <mergeCell ref="E26:G26"/>
    <mergeCell ref="B27:C27"/>
    <mergeCell ref="E27:G27"/>
    <mergeCell ref="B28:C28"/>
    <mergeCell ref="E28:G28"/>
    <mergeCell ref="G4:I4"/>
    <mergeCell ref="E3:J3"/>
    <mergeCell ref="B1:J1"/>
    <mergeCell ref="B4:C4"/>
    <mergeCell ref="D4:F4"/>
    <mergeCell ref="B43:J43"/>
    <mergeCell ref="E44:F44"/>
    <mergeCell ref="E45:F45"/>
    <mergeCell ref="C44:D44"/>
    <mergeCell ref="C45:D45"/>
    <mergeCell ref="B35:C35"/>
    <mergeCell ref="E35:G35"/>
    <mergeCell ref="B37:C37"/>
    <mergeCell ref="E37:G37"/>
    <mergeCell ref="B32:C32"/>
    <mergeCell ref="E32:G32"/>
    <mergeCell ref="B33:C33"/>
    <mergeCell ref="E33:G33"/>
    <mergeCell ref="B34:C34"/>
    <mergeCell ref="E34:G34"/>
    <mergeCell ref="B21:C21"/>
    <mergeCell ref="B6:J6"/>
    <mergeCell ref="B9:C9"/>
    <mergeCell ref="E9:G9"/>
    <mergeCell ref="B10:C10"/>
    <mergeCell ref="E10:G10"/>
    <mergeCell ref="B11:C11"/>
    <mergeCell ref="E11:G11"/>
    <mergeCell ref="B12:C12"/>
    <mergeCell ref="B50:J50"/>
    <mergeCell ref="B51:B52"/>
    <mergeCell ref="E46:F46"/>
    <mergeCell ref="E47:F47"/>
    <mergeCell ref="B48:G48"/>
    <mergeCell ref="C46:D46"/>
    <mergeCell ref="C47:D47"/>
    <mergeCell ref="C51:D51"/>
    <mergeCell ref="B20:C20"/>
    <mergeCell ref="E20:G20"/>
    <mergeCell ref="B38:G38"/>
    <mergeCell ref="B42:J42"/>
    <mergeCell ref="E51:F51"/>
    <mergeCell ref="G51:H51"/>
    <mergeCell ref="I51:J51"/>
    <mergeCell ref="C52:D52"/>
    <mergeCell ref="E52:F52"/>
    <mergeCell ref="G52:H52"/>
    <mergeCell ref="I52:J52"/>
    <mergeCell ref="E21:G21"/>
    <mergeCell ref="B22:C22"/>
    <mergeCell ref="E22:G22"/>
    <mergeCell ref="E17:G17"/>
    <mergeCell ref="B18:C18"/>
    <mergeCell ref="E18:G18"/>
    <mergeCell ref="B19:C19"/>
    <mergeCell ref="E19:G19"/>
    <mergeCell ref="B30:C30"/>
    <mergeCell ref="E30:G30"/>
    <mergeCell ref="B31:C31"/>
    <mergeCell ref="E31:G31"/>
    <mergeCell ref="B36:C36"/>
    <mergeCell ref="E36:G36"/>
    <mergeCell ref="B23:C23"/>
    <mergeCell ref="E23:G23"/>
    <mergeCell ref="B24:C24"/>
    <mergeCell ref="E24:G24"/>
    <mergeCell ref="B29:C29"/>
    <mergeCell ref="E29:G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Duque G</dc:creator>
  <cp:lastModifiedBy>JOSE LEANDRO PESTANA CHAVERRA</cp:lastModifiedBy>
  <dcterms:created xsi:type="dcterms:W3CDTF">2021-12-16T14:56:56Z</dcterms:created>
  <dcterms:modified xsi:type="dcterms:W3CDTF">2022-07-26T15:44:51Z</dcterms:modified>
</cp:coreProperties>
</file>